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<sst xmlns="http://schemas.openxmlformats.org/spreadsheetml/2006/main" count="168" uniqueCount="117">
  <si>
    <t/>
  </si>
  <si>
    <t>на</t>
  </si>
  <si>
    <t>31.01.2018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</si>
  <si>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</si>
  <si>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</si>
  <si>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</si>
  <si>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</si>
  <si>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</si>
  <si>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</si>
  <si>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</si>
  <si>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с=01.01.2018; по=31.01.2018;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</si>
  <si>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</si>
  <si>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</si>
  <si>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</si>
  <si>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</si>
  <si>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</si>
  <si>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</si>
  <si>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</si>
  <si>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</si>
  <si>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</si>
  <si>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</si>
  <si>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</si>
  <si>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</si>
  <si>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</si>
  <si>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</si>
  <si>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</si>
  <si>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</si>
  <si>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</si>
  <si>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</si>
  <si>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34,63</t>
  </si>
  <si>
    <t>10,51</t>
  </si>
  <si>
    <t>0102</t>
  </si>
  <si>
    <t>Функционирование высшего должностного лица субъекта Российской Федерации и муниципального образования</t>
  </si>
  <si>
    <t>45,88</t>
  </si>
  <si>
    <t>12,16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</si>
  <si>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</si>
  <si>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</si>
  <si>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47,64</t>
  </si>
  <si>
    <t>11,05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</si>
  <si>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</si>
  <si>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</si>
  <si>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38,50</t>
  </si>
  <si>
    <t>12,51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</si>
  <si>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</si>
  <si>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</si>
  <si>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0,00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</si>
  <si>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</si>
  <si>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</si>
  <si>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</si>
  <si>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</si>
  <si>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5,27</t>
  </si>
  <si>
    <t>1,72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</si>
  <si>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</si>
  <si>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</si>
  <si>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</si>
  <si>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</si>
  <si>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</si>
  <si>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</si>
  <si>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</si>
  <si>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</si>
  <si>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</si>
  <si>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</si>
  <si>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</si>
  <si>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</si>
  <si>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</si>
  <si>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</si>
  <si>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1,59</t>
  </si>
  <si>
    <t>0,47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</si>
  <si>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</si>
  <si>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</si>
  <si>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</si>
  <si>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</si>
  <si>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</si>
  <si>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</si>
  <si>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18,80</t>
  </si>
  <si>
    <t>4,04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</si>
  <si>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</si>
  <si>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</si>
  <si>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</si>
  <si>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</si>
  <si>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2,96</t>
  </si>
  <si>
    <t>1,30</t>
  </si>
  <si>
    <t>0501</t>
  </si>
  <si>
    <t>Жилищное хозяйство</t>
  </si>
  <si>
    <t>2,14</t>
  </si>
  <si>
    <t>1,35</t>
  </si>
  <si>
    <t>0502</t>
  </si>
  <si>
    <t>Коммунальное хозяйство</t>
  </si>
  <si>
    <t>0503</t>
  </si>
  <si>
    <t>Благоустройство</t>
  </si>
  <si>
    <t>3,81</t>
  </si>
  <si>
    <t>1,68</t>
  </si>
  <si>
    <t>0700</t>
  </si>
  <si>
    <t>ОБРАЗОВАНИЕ</t>
  </si>
  <si>
    <t>33,33</t>
  </si>
  <si>
    <t>8,00</t>
  </si>
  <si>
    <t>0707</t>
  </si>
  <si>
    <t>Молодежная политика</t>
  </si>
  <si>
    <t>0800</t>
  </si>
  <si>
    <t>КУЛЬТУРА, КИНЕМАТОГРАФИЯ</t>
  </si>
  <si>
    <t>24,48</t>
  </si>
  <si>
    <t>6,78</t>
  </si>
  <si>
    <t>0801</t>
  </si>
  <si>
    <t>Культура</t>
  </si>
  <si>
    <t>1000</t>
  </si>
  <si>
    <t>СОЦИАЛЬНАЯ ПОЛИТИКА</t>
  </si>
  <si>
    <t>8,33</t>
  </si>
  <si>
    <t>1001</t>
  </si>
  <si>
    <t>Пенсионное обеспечение</t>
  </si>
  <si>
    <t>1100</t>
  </si>
  <si>
    <t>ФИЗИЧЕСКАЯ КУЛЬТУРА И СПОРТ</t>
  </si>
  <si>
    <t>50,51</t>
  </si>
  <si>
    <t>14,48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</si>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</sst>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</cols>
  <sheetData>
    <row r="1" spans="1:15" s="1" customFormat="1" ht="28.5" customHeight="1">
      <c r="A1" s="2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/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3</v>
      </c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5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6</v>
      </c>
      <c r="B7" s="7"/>
      <c r="C7" s="7"/>
      <c r="D7" s="7"/>
      <c r="E7" s="8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8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9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1" t="s">
        <v>13</v>
      </c>
      <c r="J12" s="11"/>
      <c r="K12" s="11"/>
      <c r="L12" s="11"/>
      <c r="M12" s="11" t="s">
        <v>16</v>
      </c>
      <c r="N12" s="11" t="s">
        <v>17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14</v>
      </c>
      <c r="J13" s="13"/>
      <c r="K13" s="14" t="s">
        <v>15</v>
      </c>
      <c r="L13" s="14"/>
      <c r="M13" s="11"/>
      <c r="N13" s="15" t="s">
        <v>18</v>
      </c>
      <c r="O13" s="16" t="s">
        <v>19</v>
      </c>
    </row>
    <row r="14" spans="1:15" s="1" customFormat="1" ht="12.75" customHeight="1" thickBot="1">
      <c r="A14" s="17" t="s">
        <v>20</v>
      </c>
      <c r="B14" s="17"/>
      <c r="C14" s="18" t="s">
        <v>21</v>
      </c>
      <c r="D14" s="18"/>
      <c r="E14" s="18"/>
      <c r="F14" s="18"/>
      <c r="G14" s="18"/>
      <c r="H14" s="18"/>
      <c r="I14" s="17" t="s">
        <v>22</v>
      </c>
      <c r="J14" s="17"/>
      <c r="K14" s="18" t="s">
        <v>23</v>
      </c>
      <c r="L14" s="18"/>
      <c r="M14" s="19" t="s">
        <v>24</v>
      </c>
      <c r="N14" s="19" t="s">
        <v>25</v>
      </c>
      <c r="O14" s="20" t="s">
        <v>26</v>
      </c>
    </row>
    <row r="15" spans="1:15" s="1" customFormat="1" ht="13.5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8754207.48</f>
        <v>8754207.48</v>
      </c>
      <c r="J15" s="23"/>
      <c r="K15" s="24">
        <f>28837457.45</f>
        <v>28837457.45</v>
      </c>
      <c r="L15" s="24"/>
      <c r="M15" s="25">
        <f>3031720.51</f>
        <v>3031720.51</v>
      </c>
      <c r="N15" s="26" t="s">
        <v>29</v>
      </c>
      <c r="O15" s="27" t="s">
        <v>30</v>
      </c>
    </row>
    <row r="16" spans="1:15" s="1" customFormat="1" ht="24" customHeight="1">
      <c r="A16" s="21" t="s">
        <v>31</v>
      </c>
      <c r="B16" s="21"/>
      <c r="C16" s="22" t="s">
        <v>32</v>
      </c>
      <c r="D16" s="22"/>
      <c r="E16" s="22"/>
      <c r="F16" s="22"/>
      <c r="G16" s="22"/>
      <c r="H16" s="22"/>
      <c r="I16" s="23">
        <f>450000</f>
        <v>450000</v>
      </c>
      <c r="J16" s="23"/>
      <c r="K16" s="24">
        <f>1698000</f>
        <v>1698000</v>
      </c>
      <c r="L16" s="24"/>
      <c r="M16" s="25">
        <f>206442.13</f>
        <v>206442.13</v>
      </c>
      <c r="N16" s="26" t="s">
        <v>33</v>
      </c>
      <c r="O16" s="27" t="s">
        <v>34</v>
      </c>
    </row>
    <row r="17" spans="1:15" s="1" customFormat="1" ht="33.75" customHeight="1">
      <c r="A17" s="21" t="s">
        <v>35</v>
      </c>
      <c r="B17" s="21"/>
      <c r="C17" s="22" t="s">
        <v>36</v>
      </c>
      <c r="D17" s="22"/>
      <c r="E17" s="22"/>
      <c r="F17" s="22"/>
      <c r="G17" s="22"/>
      <c r="H17" s="22"/>
      <c r="I17" s="23">
        <f>394000</f>
        <v>394000</v>
      </c>
      <c r="J17" s="23"/>
      <c r="K17" s="24">
        <f>1698000</f>
        <v>1698000</v>
      </c>
      <c r="L17" s="24"/>
      <c r="M17" s="25">
        <f>187712.86</f>
        <v>187712.86</v>
      </c>
      <c r="N17" s="26" t="s">
        <v>37</v>
      </c>
      <c r="O17" s="27" t="s">
        <v>38</v>
      </c>
    </row>
    <row r="18" spans="1:15" s="1" customFormat="1" ht="33.75" customHeight="1">
      <c r="A18" s="21" t="s">
        <v>39</v>
      </c>
      <c r="B18" s="21"/>
      <c r="C18" s="22" t="s">
        <v>40</v>
      </c>
      <c r="D18" s="22"/>
      <c r="E18" s="22"/>
      <c r="F18" s="22"/>
      <c r="G18" s="22"/>
      <c r="H18" s="22"/>
      <c r="I18" s="23">
        <f>6696300</f>
        <v>6696300</v>
      </c>
      <c r="J18" s="23"/>
      <c r="K18" s="24">
        <f>20603000</f>
        <v>20603000</v>
      </c>
      <c r="L18" s="24"/>
      <c r="M18" s="25">
        <f>2578011.58</f>
        <v>2578011.58</v>
      </c>
      <c r="N18" s="26" t="s">
        <v>41</v>
      </c>
      <c r="O18" s="27" t="s">
        <v>42</v>
      </c>
    </row>
    <row r="19" spans="1:15" s="1" customFormat="1" ht="33.75" customHeight="1">
      <c r="A19" s="21" t="s">
        <v>43</v>
      </c>
      <c r="B19" s="21"/>
      <c r="C19" s="22" t="s">
        <v>44</v>
      </c>
      <c r="D19" s="22"/>
      <c r="E19" s="22"/>
      <c r="F19" s="22"/>
      <c r="G19" s="22"/>
      <c r="H19" s="22"/>
      <c r="I19" s="23">
        <f>84500</f>
        <v>84500</v>
      </c>
      <c r="J19" s="23"/>
      <c r="K19" s="24">
        <f>84500</f>
        <v>84500</v>
      </c>
      <c r="L19" s="24"/>
      <c r="M19" s="26" t="s">
        <v>0</v>
      </c>
      <c r="N19" s="26" t="s">
        <v>45</v>
      </c>
      <c r="O19" s="27" t="s">
        <v>45</v>
      </c>
    </row>
    <row r="20" spans="1:15" s="1" customFormat="1" ht="13.5" customHeight="1">
      <c r="A20" s="21" t="s">
        <v>46</v>
      </c>
      <c r="B20" s="21"/>
      <c r="C20" s="22" t="s">
        <v>47</v>
      </c>
      <c r="D20" s="22"/>
      <c r="E20" s="22"/>
      <c r="F20" s="22"/>
      <c r="G20" s="22"/>
      <c r="H20" s="22"/>
      <c r="I20" s="28" t="s">
        <v>0</v>
      </c>
      <c r="J20" s="28"/>
      <c r="K20" s="24">
        <f>1300000</f>
        <v>1300000</v>
      </c>
      <c r="L20" s="24"/>
      <c r="M20" s="26" t="s">
        <v>0</v>
      </c>
      <c r="N20" s="26" t="s">
        <v>45</v>
      </c>
      <c r="O20" s="27" t="s">
        <v>45</v>
      </c>
    </row>
    <row r="21" spans="1:15" s="1" customFormat="1" ht="13.5" customHeight="1">
      <c r="A21" s="21" t="s">
        <v>48</v>
      </c>
      <c r="B21" s="21"/>
      <c r="C21" s="22" t="s">
        <v>49</v>
      </c>
      <c r="D21" s="22"/>
      <c r="E21" s="22"/>
      <c r="F21" s="22"/>
      <c r="G21" s="22"/>
      <c r="H21" s="22"/>
      <c r="I21" s="23">
        <f>1129407.48</f>
        <v>1129407.48</v>
      </c>
      <c r="J21" s="23"/>
      <c r="K21" s="24">
        <f>3453957.45</f>
        <v>3453957.45</v>
      </c>
      <c r="L21" s="24"/>
      <c r="M21" s="25">
        <f>59553.94</f>
        <v>59553.94</v>
      </c>
      <c r="N21" s="26" t="s">
        <v>50</v>
      </c>
      <c r="O21" s="27" t="s">
        <v>51</v>
      </c>
    </row>
    <row r="22" spans="1:15" s="1" customFormat="1" ht="13.5" customHeight="1">
      <c r="A22" s="21" t="s">
        <v>52</v>
      </c>
      <c r="B22" s="21"/>
      <c r="C22" s="22" t="s">
        <v>53</v>
      </c>
      <c r="D22" s="22"/>
      <c r="E22" s="22"/>
      <c r="F22" s="22"/>
      <c r="G22" s="22"/>
      <c r="H22" s="22"/>
      <c r="I22" s="23">
        <f>110200</f>
        <v>110200</v>
      </c>
      <c r="J22" s="23"/>
      <c r="K22" s="24">
        <f>393800</f>
        <v>393800</v>
      </c>
      <c r="L22" s="24"/>
      <c r="M22" s="26" t="s">
        <v>0</v>
      </c>
      <c r="N22" s="26" t="s">
        <v>45</v>
      </c>
      <c r="O22" s="27" t="s">
        <v>45</v>
      </c>
    </row>
    <row r="23" spans="1:15" s="1" customFormat="1" ht="13.5" customHeight="1">
      <c r="A23" s="21" t="s">
        <v>54</v>
      </c>
      <c r="B23" s="21"/>
      <c r="C23" s="22" t="s">
        <v>55</v>
      </c>
      <c r="D23" s="22"/>
      <c r="E23" s="22"/>
      <c r="F23" s="22"/>
      <c r="G23" s="22"/>
      <c r="H23" s="22"/>
      <c r="I23" s="23">
        <f>110200</f>
        <v>110200</v>
      </c>
      <c r="J23" s="23"/>
      <c r="K23" s="24">
        <f>393800</f>
        <v>393800</v>
      </c>
      <c r="L23" s="24"/>
      <c r="M23" s="26" t="s">
        <v>0</v>
      </c>
      <c r="N23" s="26" t="s">
        <v>45</v>
      </c>
      <c r="O23" s="27" t="s">
        <v>45</v>
      </c>
    </row>
    <row r="24" spans="1:15" s="1" customFormat="1" ht="24" customHeight="1">
      <c r="A24" s="21" t="s">
        <v>56</v>
      </c>
      <c r="B24" s="21"/>
      <c r="C24" s="22" t="s">
        <v>57</v>
      </c>
      <c r="D24" s="22"/>
      <c r="E24" s="22"/>
      <c r="F24" s="22"/>
      <c r="G24" s="22"/>
      <c r="H24" s="22"/>
      <c r="I24" s="23">
        <f>86500</f>
        <v>86500</v>
      </c>
      <c r="J24" s="23"/>
      <c r="K24" s="24">
        <f>412000</f>
        <v>412000</v>
      </c>
      <c r="L24" s="24"/>
      <c r="M24" s="26" t="s">
        <v>0</v>
      </c>
      <c r="N24" s="26" t="s">
        <v>45</v>
      </c>
      <c r="O24" s="27" t="s">
        <v>45</v>
      </c>
    </row>
    <row r="25" spans="1:15" s="1" customFormat="1" ht="13.5" customHeight="1">
      <c r="A25" s="21" t="s">
        <v>58</v>
      </c>
      <c r="B25" s="21"/>
      <c r="C25" s="22" t="s">
        <v>59</v>
      </c>
      <c r="D25" s="22"/>
      <c r="E25" s="22"/>
      <c r="F25" s="22"/>
      <c r="G25" s="22"/>
      <c r="H25" s="22"/>
      <c r="I25" s="23">
        <f>38000</f>
        <v>38000</v>
      </c>
      <c r="J25" s="23"/>
      <c r="K25" s="24">
        <f>150000</f>
        <v>150000</v>
      </c>
      <c r="L25" s="24"/>
      <c r="M25" s="26" t="s">
        <v>0</v>
      </c>
      <c r="N25" s="26" t="s">
        <v>45</v>
      </c>
      <c r="O25" s="27" t="s">
        <v>45</v>
      </c>
    </row>
    <row r="26" spans="1:15" s="1" customFormat="1" ht="24" customHeight="1">
      <c r="A26" s="21" t="s">
        <v>60</v>
      </c>
      <c r="B26" s="21"/>
      <c r="C26" s="22" t="s">
        <v>61</v>
      </c>
      <c r="D26" s="22"/>
      <c r="E26" s="22"/>
      <c r="F26" s="22"/>
      <c r="G26" s="22"/>
      <c r="H26" s="22"/>
      <c r="I26" s="23">
        <f>14500</f>
        <v>14500</v>
      </c>
      <c r="J26" s="23"/>
      <c r="K26" s="24">
        <f>228000</f>
        <v>228000</v>
      </c>
      <c r="L26" s="24"/>
      <c r="M26" s="26" t="s">
        <v>0</v>
      </c>
      <c r="N26" s="26" t="s">
        <v>45</v>
      </c>
      <c r="O26" s="27" t="s">
        <v>45</v>
      </c>
    </row>
    <row r="27" spans="1:15" s="1" customFormat="1" ht="24" customHeight="1">
      <c r="A27" s="21" t="s">
        <v>62</v>
      </c>
      <c r="B27" s="21"/>
      <c r="C27" s="22" t="s">
        <v>63</v>
      </c>
      <c r="D27" s="22"/>
      <c r="E27" s="22"/>
      <c r="F27" s="22"/>
      <c r="G27" s="22"/>
      <c r="H27" s="22"/>
      <c r="I27" s="23">
        <f>34000</f>
        <v>34000</v>
      </c>
      <c r="J27" s="23"/>
      <c r="K27" s="24">
        <f>34000</f>
        <v>34000</v>
      </c>
      <c r="L27" s="24"/>
      <c r="M27" s="26" t="s">
        <v>0</v>
      </c>
      <c r="N27" s="26" t="s">
        <v>45</v>
      </c>
      <c r="O27" s="27" t="s">
        <v>45</v>
      </c>
    </row>
    <row r="28" spans="1:15" s="1" customFormat="1" ht="13.5" customHeight="1">
      <c r="A28" s="21" t="s">
        <v>64</v>
      </c>
      <c r="B28" s="21"/>
      <c r="C28" s="22" t="s">
        <v>65</v>
      </c>
      <c r="D28" s="22"/>
      <c r="E28" s="22"/>
      <c r="F28" s="22"/>
      <c r="G28" s="22"/>
      <c r="H28" s="22"/>
      <c r="I28" s="23">
        <f>3583029.03</f>
        <v>3583029.03</v>
      </c>
      <c r="J28" s="23"/>
      <c r="K28" s="24">
        <f>12041729.03</f>
        <v>12041729.03</v>
      </c>
      <c r="L28" s="24"/>
      <c r="M28" s="25">
        <f>57048.83</f>
        <v>57048.83</v>
      </c>
      <c r="N28" s="26" t="s">
        <v>66</v>
      </c>
      <c r="O28" s="27" t="s">
        <v>67</v>
      </c>
    </row>
    <row r="29" spans="1:15" s="1" customFormat="1" ht="13.5" customHeight="1">
      <c r="A29" s="21" t="s">
        <v>68</v>
      </c>
      <c r="B29" s="21"/>
      <c r="C29" s="22" t="s">
        <v>69</v>
      </c>
      <c r="D29" s="22"/>
      <c r="E29" s="22"/>
      <c r="F29" s="22"/>
      <c r="G29" s="22"/>
      <c r="H29" s="22"/>
      <c r="I29" s="23">
        <f>676000</f>
        <v>676000</v>
      </c>
      <c r="J29" s="23"/>
      <c r="K29" s="24">
        <f>676000</f>
        <v>676000</v>
      </c>
      <c r="L29" s="24"/>
      <c r="M29" s="26" t="s">
        <v>0</v>
      </c>
      <c r="N29" s="26" t="s">
        <v>45</v>
      </c>
      <c r="O29" s="27" t="s">
        <v>45</v>
      </c>
    </row>
    <row r="30" spans="1:15" s="1" customFormat="1" ht="13.5" customHeight="1">
      <c r="A30" s="21" t="s">
        <v>70</v>
      </c>
      <c r="B30" s="21"/>
      <c r="C30" s="22" t="s">
        <v>71</v>
      </c>
      <c r="D30" s="22"/>
      <c r="E30" s="22"/>
      <c r="F30" s="22"/>
      <c r="G30" s="22"/>
      <c r="H30" s="22"/>
      <c r="I30" s="23">
        <f>1899442.64</f>
        <v>1899442.64</v>
      </c>
      <c r="J30" s="23"/>
      <c r="K30" s="24">
        <f>8698142.64</f>
        <v>8698142.64</v>
      </c>
      <c r="L30" s="24"/>
      <c r="M30" s="26" t="s">
        <v>0</v>
      </c>
      <c r="N30" s="26" t="s">
        <v>45</v>
      </c>
      <c r="O30" s="27" t="s">
        <v>45</v>
      </c>
    </row>
    <row r="31" spans="1:15" s="1" customFormat="1" ht="13.5" customHeight="1">
      <c r="A31" s="21" t="s">
        <v>72</v>
      </c>
      <c r="B31" s="21"/>
      <c r="C31" s="22" t="s">
        <v>73</v>
      </c>
      <c r="D31" s="22"/>
      <c r="E31" s="22"/>
      <c r="F31" s="22"/>
      <c r="G31" s="22"/>
      <c r="H31" s="22"/>
      <c r="I31" s="23">
        <f>303504.79</f>
        <v>303504.79</v>
      </c>
      <c r="J31" s="23"/>
      <c r="K31" s="24">
        <f>1413504.79</f>
        <v>1413504.79</v>
      </c>
      <c r="L31" s="24"/>
      <c r="M31" s="25">
        <f>57048.83</f>
        <v>57048.83</v>
      </c>
      <c r="N31" s="26" t="s">
        <v>74</v>
      </c>
      <c r="O31" s="27" t="s">
        <v>75</v>
      </c>
    </row>
    <row r="32" spans="1:15" s="1" customFormat="1" ht="13.5" customHeight="1">
      <c r="A32" s="21" t="s">
        <v>76</v>
      </c>
      <c r="B32" s="21"/>
      <c r="C32" s="22" t="s">
        <v>77</v>
      </c>
      <c r="D32" s="22"/>
      <c r="E32" s="22"/>
      <c r="F32" s="22"/>
      <c r="G32" s="22"/>
      <c r="H32" s="22"/>
      <c r="I32" s="23">
        <f>704081.6</f>
        <v>704081.6</v>
      </c>
      <c r="J32" s="23"/>
      <c r="K32" s="24">
        <f>1254081.6</f>
        <v>1254081.6</v>
      </c>
      <c r="L32" s="24"/>
      <c r="M32" s="26" t="s">
        <v>0</v>
      </c>
      <c r="N32" s="26" t="s">
        <v>45</v>
      </c>
      <c r="O32" s="27" t="s">
        <v>45</v>
      </c>
    </row>
    <row r="33" spans="1:15" s="1" customFormat="1" ht="13.5" customHeight="1">
      <c r="A33" s="21" t="s">
        <v>78</v>
      </c>
      <c r="B33" s="21"/>
      <c r="C33" s="22" t="s">
        <v>79</v>
      </c>
      <c r="D33" s="22"/>
      <c r="E33" s="22"/>
      <c r="F33" s="22"/>
      <c r="G33" s="22"/>
      <c r="H33" s="22"/>
      <c r="I33" s="23">
        <f>10354861.92</f>
        <v>10354861.92</v>
      </c>
      <c r="J33" s="23"/>
      <c r="K33" s="24">
        <f>23622011.95</f>
        <v>23622011.95</v>
      </c>
      <c r="L33" s="24"/>
      <c r="M33" s="25">
        <f>306540.52</f>
        <v>306540.52</v>
      </c>
      <c r="N33" s="26" t="s">
        <v>80</v>
      </c>
      <c r="O33" s="27" t="s">
        <v>81</v>
      </c>
    </row>
    <row r="34" spans="1:15" s="1" customFormat="1" ht="13.5" customHeight="1">
      <c r="A34" s="21" t="s">
        <v>82</v>
      </c>
      <c r="B34" s="21"/>
      <c r="C34" s="22" t="s">
        <v>83</v>
      </c>
      <c r="D34" s="22"/>
      <c r="E34" s="22"/>
      <c r="F34" s="22"/>
      <c r="G34" s="22"/>
      <c r="H34" s="22"/>
      <c r="I34" s="23">
        <f>2535000</f>
        <v>2535000</v>
      </c>
      <c r="J34" s="23"/>
      <c r="K34" s="24">
        <f>4012600</f>
        <v>4012600</v>
      </c>
      <c r="L34" s="24"/>
      <c r="M34" s="25">
        <f>54276.67</f>
        <v>54276.67</v>
      </c>
      <c r="N34" s="26" t="s">
        <v>84</v>
      </c>
      <c r="O34" s="27" t="s">
        <v>85</v>
      </c>
    </row>
    <row r="35" spans="1:15" s="1" customFormat="1" ht="13.5" customHeight="1">
      <c r="A35" s="21" t="s">
        <v>86</v>
      </c>
      <c r="B35" s="21"/>
      <c r="C35" s="22" t="s">
        <v>87</v>
      </c>
      <c r="D35" s="22"/>
      <c r="E35" s="22"/>
      <c r="F35" s="22"/>
      <c r="G35" s="22"/>
      <c r="H35" s="22"/>
      <c r="I35" s="23">
        <f>1200000</f>
        <v>1200000</v>
      </c>
      <c r="J35" s="23"/>
      <c r="K35" s="24">
        <f>4636789.58</f>
        <v>4636789.58</v>
      </c>
      <c r="L35" s="24"/>
      <c r="M35" s="26" t="s">
        <v>0</v>
      </c>
      <c r="N35" s="26" t="s">
        <v>45</v>
      </c>
      <c r="O35" s="27" t="s">
        <v>45</v>
      </c>
    </row>
    <row r="36" spans="1:15" s="1" customFormat="1" ht="13.5" customHeight="1">
      <c r="A36" s="21" t="s">
        <v>88</v>
      </c>
      <c r="B36" s="21"/>
      <c r="C36" s="22" t="s">
        <v>89</v>
      </c>
      <c r="D36" s="22"/>
      <c r="E36" s="22"/>
      <c r="F36" s="22"/>
      <c r="G36" s="22"/>
      <c r="H36" s="22"/>
      <c r="I36" s="23">
        <f>6619861.92</f>
        <v>6619861.92</v>
      </c>
      <c r="J36" s="23"/>
      <c r="K36" s="24">
        <f>14972622.37</f>
        <v>14972622.37</v>
      </c>
      <c r="L36" s="24"/>
      <c r="M36" s="25">
        <f>252263.85</f>
        <v>252263.85</v>
      </c>
      <c r="N36" s="26" t="s">
        <v>90</v>
      </c>
      <c r="O36" s="27" t="s">
        <v>91</v>
      </c>
    </row>
    <row r="37" spans="1:15" s="1" customFormat="1" ht="13.5" customHeight="1">
      <c r="A37" s="21" t="s">
        <v>92</v>
      </c>
      <c r="B37" s="21"/>
      <c r="C37" s="22" t="s">
        <v>93</v>
      </c>
      <c r="D37" s="22"/>
      <c r="E37" s="22"/>
      <c r="F37" s="22"/>
      <c r="G37" s="22"/>
      <c r="H37" s="22"/>
      <c r="I37" s="23">
        <f>60000</f>
        <v>60000</v>
      </c>
      <c r="J37" s="23"/>
      <c r="K37" s="24">
        <f>250000</f>
        <v>250000</v>
      </c>
      <c r="L37" s="24"/>
      <c r="M37" s="25">
        <f>20000</f>
        <v>20000</v>
      </c>
      <c r="N37" s="26" t="s">
        <v>94</v>
      </c>
      <c r="O37" s="27" t="s">
        <v>95</v>
      </c>
    </row>
    <row r="38" spans="1:15" s="1" customFormat="1" ht="13.5" customHeight="1">
      <c r="A38" s="21" t="s">
        <v>96</v>
      </c>
      <c r="B38" s="21"/>
      <c r="C38" s="22" t="s">
        <v>97</v>
      </c>
      <c r="D38" s="22"/>
      <c r="E38" s="22"/>
      <c r="F38" s="22"/>
      <c r="G38" s="22"/>
      <c r="H38" s="22"/>
      <c r="I38" s="23">
        <f>60000</f>
        <v>60000</v>
      </c>
      <c r="J38" s="23"/>
      <c r="K38" s="24">
        <f>250000</f>
        <v>250000</v>
      </c>
      <c r="L38" s="24"/>
      <c r="M38" s="25">
        <f>20000</f>
        <v>20000</v>
      </c>
      <c r="N38" s="26" t="s">
        <v>94</v>
      </c>
      <c r="O38" s="27" t="s">
        <v>95</v>
      </c>
    </row>
    <row r="39" spans="1:15" s="1" customFormat="1" ht="13.5" customHeight="1">
      <c r="A39" s="21" t="s">
        <v>98</v>
      </c>
      <c r="B39" s="21"/>
      <c r="C39" s="22" t="s">
        <v>99</v>
      </c>
      <c r="D39" s="22"/>
      <c r="E39" s="22"/>
      <c r="F39" s="22"/>
      <c r="G39" s="22"/>
      <c r="H39" s="22"/>
      <c r="I39" s="23">
        <f>10047650</f>
        <v>10047650</v>
      </c>
      <c r="J39" s="23"/>
      <c r="K39" s="24">
        <f>36258900</f>
        <v>36258900</v>
      </c>
      <c r="L39" s="24"/>
      <c r="M39" s="25">
        <f>2459900</f>
        <v>2459900</v>
      </c>
      <c r="N39" s="26" t="s">
        <v>100</v>
      </c>
      <c r="O39" s="27" t="s">
        <v>101</v>
      </c>
    </row>
    <row r="40" spans="1:15" s="1" customFormat="1" ht="13.5" customHeight="1">
      <c r="A40" s="21" t="s">
        <v>102</v>
      </c>
      <c r="B40" s="21"/>
      <c r="C40" s="22" t="s">
        <v>103</v>
      </c>
      <c r="D40" s="22"/>
      <c r="E40" s="22"/>
      <c r="F40" s="22"/>
      <c r="G40" s="22"/>
      <c r="H40" s="22"/>
      <c r="I40" s="23">
        <f>10047650</f>
        <v>10047650</v>
      </c>
      <c r="J40" s="23"/>
      <c r="K40" s="24">
        <f>36258900</f>
        <v>36258900</v>
      </c>
      <c r="L40" s="24"/>
      <c r="M40" s="25">
        <f>2459900</f>
        <v>2459900</v>
      </c>
      <c r="N40" s="26" t="s">
        <v>100</v>
      </c>
      <c r="O40" s="27" t="s">
        <v>101</v>
      </c>
    </row>
    <row r="41" spans="1:15" s="1" customFormat="1" ht="13.5" customHeight="1">
      <c r="A41" s="21" t="s">
        <v>104</v>
      </c>
      <c r="B41" s="21"/>
      <c r="C41" s="22" t="s">
        <v>105</v>
      </c>
      <c r="D41" s="22"/>
      <c r="E41" s="22"/>
      <c r="F41" s="22"/>
      <c r="G41" s="22"/>
      <c r="H41" s="22"/>
      <c r="I41" s="23">
        <f>60000</f>
        <v>60000</v>
      </c>
      <c r="J41" s="23"/>
      <c r="K41" s="24">
        <f>240000</f>
        <v>240000</v>
      </c>
      <c r="L41" s="24"/>
      <c r="M41" s="25">
        <f>20000</f>
        <v>20000</v>
      </c>
      <c r="N41" s="26" t="s">
        <v>94</v>
      </c>
      <c r="O41" s="27" t="s">
        <v>106</v>
      </c>
    </row>
    <row r="42" spans="1:15" s="1" customFormat="1" ht="13.5" customHeight="1">
      <c r="A42" s="21" t="s">
        <v>107</v>
      </c>
      <c r="B42" s="21"/>
      <c r="C42" s="22" t="s">
        <v>108</v>
      </c>
      <c r="D42" s="22"/>
      <c r="E42" s="22"/>
      <c r="F42" s="22"/>
      <c r="G42" s="22"/>
      <c r="H42" s="22"/>
      <c r="I42" s="23">
        <f>60000</f>
        <v>60000</v>
      </c>
      <c r="J42" s="23"/>
      <c r="K42" s="24">
        <f>240000</f>
        <v>240000</v>
      </c>
      <c r="L42" s="24"/>
      <c r="M42" s="25">
        <f>20000</f>
        <v>20000</v>
      </c>
      <c r="N42" s="26" t="s">
        <v>94</v>
      </c>
      <c r="O42" s="27" t="s">
        <v>106</v>
      </c>
    </row>
    <row r="43" spans="1:15" s="1" customFormat="1" ht="13.5" customHeight="1">
      <c r="A43" s="21" t="s">
        <v>109</v>
      </c>
      <c r="B43" s="21"/>
      <c r="C43" s="22" t="s">
        <v>110</v>
      </c>
      <c r="D43" s="22"/>
      <c r="E43" s="22"/>
      <c r="F43" s="22"/>
      <c r="G43" s="22"/>
      <c r="H43" s="22"/>
      <c r="I43" s="23">
        <f>979000</f>
        <v>979000</v>
      </c>
      <c r="J43" s="23"/>
      <c r="K43" s="24">
        <f>3414000</f>
        <v>3414000</v>
      </c>
      <c r="L43" s="24"/>
      <c r="M43" s="25">
        <f>494500</f>
        <v>494500</v>
      </c>
      <c r="N43" s="26" t="s">
        <v>111</v>
      </c>
      <c r="O43" s="27" t="s">
        <v>112</v>
      </c>
    </row>
    <row r="44" spans="1:15" s="1" customFormat="1" ht="13.5" customHeight="1" thickBot="1">
      <c r="A44" s="21" t="s">
        <v>113</v>
      </c>
      <c r="B44" s="21"/>
      <c r="C44" s="22" t="s">
        <v>114</v>
      </c>
      <c r="D44" s="22"/>
      <c r="E44" s="22"/>
      <c r="F44" s="22"/>
      <c r="G44" s="22"/>
      <c r="H44" s="22"/>
      <c r="I44" s="23">
        <f>979000</f>
        <v>979000</v>
      </c>
      <c r="J44" s="23"/>
      <c r="K44" s="24">
        <f>3414000</f>
        <v>3414000</v>
      </c>
      <c r="L44" s="24"/>
      <c r="M44" s="25">
        <f>494500</f>
        <v>494500</v>
      </c>
      <c r="N44" s="26" t="s">
        <v>111</v>
      </c>
      <c r="O44" s="27" t="s">
        <v>112</v>
      </c>
    </row>
    <row r="45" spans="1:15" s="1" customFormat="1" ht="15" customHeight="1" thickBot="1">
      <c r="A45" s="29" t="s">
        <v>115</v>
      </c>
      <c r="B45" s="29"/>
      <c r="C45" s="29"/>
      <c r="D45" s="29"/>
      <c r="E45" s="29"/>
      <c r="F45" s="29"/>
      <c r="G45" s="29"/>
      <c r="H45" s="29"/>
      <c r="I45" s="30">
        <f>34035448.43</f>
        <v>34035448.43</v>
      </c>
      <c r="J45" s="30"/>
      <c r="K45" s="31">
        <f>105469898.43</f>
        <v>105469898.43</v>
      </c>
      <c r="L45" s="31"/>
      <c r="M45" s="32">
        <f>6389709.86</f>
        <v>6389709.86</v>
      </c>
      <c r="N45" s="32">
        <f>18.77</f>
        <v>18.77</v>
      </c>
      <c r="O45" s="33">
        <f>6.06</f>
        <v>6.06</v>
      </c>
    </row>
    <row r="46" spans="1:15" s="1" customFormat="1" ht="15.75" customHeight="1">
      <c r="A46" s="34" t="s">
        <v>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</sheetData>
  <sheetProtection/>
  <mergeCells count="152">
    <mergeCell ref="A45:H45"/>
    <mergeCell ref="I45:J45"/>
    <mergeCell ref="K45:L45"/>
    <mergeCell ref="A46:O46"/>
    <mergeCell ref="A44:B44"/>
    <mergeCell ref="C44:H44"/>
    <mergeCell ref="I44:J44"/>
    <mergeCell ref="K44:L44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2019-07-26T09:17:03Z</dcterms:created>
  <dcterms:modified xsi:type="dcterms:W3CDTF">2019-07-26T09:17:03Z</dcterms:modified>
  <cp:category/>
  <cp:version/>
  <cp:contentType/>
  <cp:contentStatus/>
</cp:coreProperties>
</file>